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itb-mel-fs1\CEO\Workforce Skills and Training\doorways2construction\Programs\Industry Immersion Programs\Application Guidelines\Program Schedule Template\"/>
    </mc:Choice>
  </mc:AlternateContent>
  <xr:revisionPtr revIDLastSave="0" documentId="13_ncr:1_{CAD30E2E-36F2-4721-AE60-FE919B656992}" xr6:coauthVersionLast="47" xr6:coauthVersionMax="47" xr10:uidLastSave="{00000000-0000-0000-0000-000000000000}"/>
  <bookViews>
    <workbookView xWindow="-120" yWindow="-120" windowWidth="29040" windowHeight="15720" xr2:uid="{20BDCB0F-0DD1-4271-B9C2-6B631A16EB7E}"/>
  </bookViews>
  <sheets>
    <sheet name="1 - Semester Schedule" sheetId="1" r:id="rId1"/>
    <sheet name="2 - Program Details" sheetId="3" r:id="rId2"/>
    <sheet name="Locked she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2" i="1" l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11" i="1"/>
  <c r="A3" i="3" l="1"/>
  <c r="B3" i="3"/>
  <c r="A4" i="3"/>
  <c r="B4" i="3"/>
  <c r="A5" i="3"/>
  <c r="B5" i="3"/>
  <c r="A6" i="3"/>
  <c r="B6" i="3"/>
  <c r="A7" i="3"/>
  <c r="B7" i="3"/>
  <c r="A8" i="3"/>
  <c r="B8" i="3"/>
  <c r="A9" i="3"/>
  <c r="B9" i="3"/>
  <c r="A10" i="3"/>
  <c r="B10" i="3"/>
  <c r="A11" i="3"/>
  <c r="B11" i="3"/>
  <c r="A12" i="3"/>
  <c r="B12" i="3"/>
  <c r="A13" i="3"/>
  <c r="B13" i="3"/>
  <c r="A14" i="3"/>
  <c r="B14" i="3"/>
  <c r="A15" i="3"/>
  <c r="B15" i="3"/>
  <c r="A16" i="3"/>
  <c r="B16" i="3"/>
  <c r="A17" i="3"/>
  <c r="B17" i="3"/>
  <c r="O17" i="1"/>
  <c r="O18" i="1"/>
  <c r="O19" i="1"/>
  <c r="O20" i="1"/>
  <c r="O21" i="1"/>
  <c r="O22" i="1"/>
  <c r="O23" i="1"/>
  <c r="O24" i="1"/>
  <c r="O25" i="1"/>
  <c r="O26" i="1"/>
  <c r="O27" i="1"/>
  <c r="O28" i="1"/>
  <c r="O13" i="1"/>
  <c r="O14" i="1"/>
  <c r="O15" i="1"/>
  <c r="O16" i="1"/>
  <c r="O11" i="1"/>
  <c r="O12" i="1"/>
  <c r="B18" i="3" l="1"/>
  <c r="B19" i="3"/>
  <c r="B20" i="3"/>
  <c r="B21" i="3"/>
  <c r="A18" i="3"/>
  <c r="A19" i="3"/>
  <c r="A20" i="3"/>
  <c r="A21" i="3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11" i="1"/>
  <c r="V21" i="1"/>
  <c r="V22" i="1" l="1"/>
  <c r="V14" i="1"/>
  <c r="V28" i="1"/>
  <c r="V23" i="1"/>
  <c r="V20" i="1"/>
  <c r="V25" i="1"/>
  <c r="V24" i="1"/>
  <c r="V27" i="1"/>
  <c r="V26" i="1"/>
  <c r="V17" i="1"/>
  <c r="V15" i="1"/>
  <c r="V19" i="1"/>
  <c r="V18" i="1"/>
  <c r="U29" i="1"/>
  <c r="V16" i="1"/>
  <c r="P29" i="1"/>
  <c r="T29" i="1"/>
  <c r="V12" i="1"/>
  <c r="V13" i="1"/>
  <c r="O29" i="1"/>
  <c r="V11" i="1"/>
  <c r="V29" i="1" l="1"/>
</calcChain>
</file>

<file path=xl/sharedStrings.xml><?xml version="1.0" encoding="utf-8"?>
<sst xmlns="http://schemas.openxmlformats.org/spreadsheetml/2006/main" count="73" uniqueCount="61">
  <si>
    <t>Program Type</t>
  </si>
  <si>
    <t>Construction Industry Awareness Days/VET Tasters</t>
  </si>
  <si>
    <t>Introduction To Construction</t>
  </si>
  <si>
    <t>Trade Pathway Programs</t>
  </si>
  <si>
    <t>School</t>
  </si>
  <si>
    <t>RTO</t>
  </si>
  <si>
    <t>Onsite</t>
  </si>
  <si>
    <t>Other</t>
  </si>
  <si>
    <t>Delivery Location</t>
  </si>
  <si>
    <t>Program Location</t>
  </si>
  <si>
    <t>Metro</t>
  </si>
  <si>
    <t>Regional</t>
  </si>
  <si>
    <t>FIP alignment</t>
  </si>
  <si>
    <t>FIP</t>
  </si>
  <si>
    <t>Building &amp; Construction</t>
  </si>
  <si>
    <t>Plumbing</t>
  </si>
  <si>
    <t>Electrotechnology</t>
  </si>
  <si>
    <t>Civil Construction</t>
  </si>
  <si>
    <t>Program Risks?</t>
  </si>
  <si>
    <t>ETP Name:</t>
  </si>
  <si>
    <t>Delivery 
Location</t>
  </si>
  <si>
    <t>Program Name</t>
  </si>
  <si>
    <t>D2C Industry Immersion Program (IIP)</t>
  </si>
  <si>
    <t>Schedule for IIPs proposed for delivery in Semester 1, 2023</t>
  </si>
  <si>
    <t>How many hours will program run?</t>
  </si>
  <si>
    <t>Women in Construction Awareness @ RTO</t>
  </si>
  <si>
    <t>Electrical Try a Trade TTC</t>
  </si>
  <si>
    <t>Happy Construction Training</t>
  </si>
  <si>
    <t>Regional Travel Subsidy</t>
  </si>
  <si>
    <t>Primary Contact:</t>
  </si>
  <si>
    <t>Pick from drop down</t>
  </si>
  <si>
    <t>ORGANISATION DETAILS</t>
  </si>
  <si>
    <t>PROGRAM DETAILS</t>
  </si>
  <si>
    <t>josephb@citb.org.au</t>
  </si>
  <si>
    <t>Josephine Bloggs</t>
  </si>
  <si>
    <t>Primary Contact Email:</t>
  </si>
  <si>
    <t>Primary Contact Phone:</t>
  </si>
  <si>
    <t>08 8172 9505</t>
  </si>
  <si>
    <t>Accomodation Sudsidy</t>
  </si>
  <si>
    <t>Training Subsidy (single day)</t>
  </si>
  <si>
    <t>SINGLE DAY PROGRAMS</t>
  </si>
  <si>
    <t>OFFICE USE ONLY</t>
  </si>
  <si>
    <t>Regional Travel - round trip in kms</t>
  </si>
  <si>
    <t>Number of participants?</t>
  </si>
  <si>
    <t>Cost to particpants?</t>
  </si>
  <si>
    <t>Complete if you are travelling over 
160km for a round trip</t>
  </si>
  <si>
    <t>Regional Travel -accomodation</t>
  </si>
  <si>
    <t>Total CITB Subsidy</t>
  </si>
  <si>
    <t xml:space="preserve">Region </t>
  </si>
  <si>
    <t>Describe your program (industry pathways, practical component)</t>
  </si>
  <si>
    <t>Delivery Dates (actual or propsed)</t>
  </si>
  <si>
    <t>Industry Immersion Program Details</t>
  </si>
  <si>
    <t>TWO DAY 
PROGRAMS</t>
  </si>
  <si>
    <t>THREE DAY PROGRAMS</t>
  </si>
  <si>
    <t>FOUR DAY 
PROGRAMS</t>
  </si>
  <si>
    <t>FIVE DAY 
PROGRAMS</t>
  </si>
  <si>
    <t>Please mark a 1 in the column depending on how may days the program is being delivered?</t>
  </si>
  <si>
    <t>Training Subsidy (two days)</t>
  </si>
  <si>
    <t>Training Subsidy (three days)</t>
  </si>
  <si>
    <t>Training Subsidy (four days)</t>
  </si>
  <si>
    <t>Training Subsidy (five days)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</si>
</sst>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Roboto Light"/>
    </font>
    <font>
      <b/>
      <u/>
      <sz val="11"/>
      <color theme="1"/>
      <name val="Calibri"/>
      <family val="2"/>
      <scheme val="minor"/>
    </font>
    <font>
      <sz val="11"/>
      <color theme="1"/>
      <name val="Roboto Light"/>
    </font>
    <font>
      <sz val="11"/>
      <color theme="0"/>
      <name val="Roboto Medium"/>
    </font>
    <font>
      <sz val="11"/>
      <color theme="0"/>
      <name val="Calibri"/>
      <family val="2"/>
      <scheme val="minor"/>
    </font>
    <font>
      <sz val="10"/>
      <color theme="1"/>
      <name val="Roboto Medium"/>
    </font>
    <font>
      <sz val="10"/>
      <color theme="1"/>
      <name val="Calibri"/>
      <family val="2"/>
      <scheme val="minor"/>
    </font>
    <font>
      <sz val="10"/>
      <color theme="0"/>
      <name val="Roboto Medium"/>
    </font>
    <font>
      <i/>
      <sz val="10"/>
      <color theme="1"/>
      <name val="Roboto Light"/>
    </font>
    <font>
      <sz val="10"/>
      <color rgb="FF9C0006"/>
      <name val="Roboto Medium"/>
    </font>
    <font>
      <sz val="14"/>
      <color theme="0"/>
      <name val="Roboto Medium"/>
    </font>
    <font>
      <sz val="16"/>
      <color theme="0"/>
      <name val="Roboto Medium"/>
    </font>
    <font>
      <sz val="11"/>
      <name val="Roboto Medium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left" vertical="center" wrapText="1" indent="1"/>
      <protection locked="0"/>
    </xf>
    <xf numFmtId="0" fontId="0" fillId="6" borderId="0" xfId="0" applyFill="1" applyProtection="1">
      <protection locked="0"/>
    </xf>
    <xf numFmtId="0" fontId="5" fillId="6" borderId="0" xfId="0" applyFont="1" applyFill="1" applyAlignment="1" applyProtection="1">
      <alignment horizontal="left" vertical="center" indent="1"/>
      <protection locked="0"/>
    </xf>
    <xf numFmtId="0" fontId="0" fillId="0" borderId="0" xfId="0" applyAlignment="1" applyProtection="1">
      <alignment vertical="center"/>
      <protection locked="0"/>
    </xf>
    <xf numFmtId="0" fontId="9" fillId="6" borderId="0" xfId="0" applyFont="1" applyFill="1" applyProtection="1">
      <protection locked="0"/>
    </xf>
    <xf numFmtId="0" fontId="9" fillId="0" borderId="0" xfId="0" applyFont="1" applyProtection="1">
      <protection locked="0"/>
    </xf>
    <xf numFmtId="0" fontId="10" fillId="3" borderId="1" xfId="0" applyFont="1" applyFill="1" applyBorder="1" applyAlignment="1" applyProtection="1">
      <alignment horizontal="left" vertical="center" indent="1"/>
      <protection locked="0"/>
    </xf>
    <xf numFmtId="0" fontId="10" fillId="3" borderId="1" xfId="0" applyFont="1" applyFill="1" applyBorder="1" applyAlignment="1" applyProtection="1">
      <alignment horizontal="left" vertical="center" wrapText="1" indent="1"/>
      <protection locked="0"/>
    </xf>
    <xf numFmtId="0" fontId="10" fillId="3" borderId="2" xfId="0" applyFont="1" applyFill="1" applyBorder="1" applyAlignment="1" applyProtection="1">
      <alignment horizontal="left" vertical="center" wrapText="1" indent="1"/>
      <protection locked="0"/>
    </xf>
    <xf numFmtId="0" fontId="3" fillId="4" borderId="1" xfId="0" applyFont="1" applyFill="1" applyBorder="1" applyAlignment="1" applyProtection="1">
      <alignment horizontal="left" vertical="center" wrapText="1" indent="1"/>
      <protection locked="0"/>
    </xf>
    <xf numFmtId="0" fontId="3" fillId="4" borderId="1" xfId="0" applyFont="1" applyFill="1" applyBorder="1" applyAlignment="1" applyProtection="1">
      <alignment horizontal="left" vertical="center" indent="1"/>
      <protection locked="0"/>
    </xf>
    <xf numFmtId="44" fontId="3" fillId="0" borderId="1" xfId="1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>
      <alignment vertical="center"/>
    </xf>
    <xf numFmtId="0" fontId="7" fillId="3" borderId="0" xfId="0" applyFont="1" applyFill="1"/>
    <xf numFmtId="0" fontId="7" fillId="3" borderId="0" xfId="0" applyFont="1" applyFill="1" applyAlignment="1" applyProtection="1">
      <alignment vertical="center"/>
      <protection locked="0"/>
    </xf>
    <xf numFmtId="0" fontId="10" fillId="3" borderId="2" xfId="0" applyFont="1" applyFill="1" applyBorder="1" applyAlignment="1" applyProtection="1">
      <alignment horizontal="left" vertical="center" indent="1"/>
      <protection locked="0"/>
    </xf>
    <xf numFmtId="0" fontId="10" fillId="3" borderId="11" xfId="0" applyFont="1" applyFill="1" applyBorder="1" applyAlignment="1" applyProtection="1">
      <alignment horizontal="left" vertical="center" wrapText="1" indent="1"/>
      <protection locked="0"/>
    </xf>
    <xf numFmtId="0" fontId="10" fillId="3" borderId="12" xfId="0" applyFont="1" applyFill="1" applyBorder="1" applyAlignment="1" applyProtection="1">
      <alignment horizontal="left" vertical="center" wrapText="1" indent="1"/>
      <protection locked="0"/>
    </xf>
    <xf numFmtId="0" fontId="10" fillId="3" borderId="12" xfId="0" applyFont="1" applyFill="1" applyBorder="1" applyAlignment="1" applyProtection="1">
      <alignment horizontal="left" vertical="center" indent="1"/>
      <protection locked="0"/>
    </xf>
    <xf numFmtId="0" fontId="8" fillId="8" borderId="8" xfId="0" applyFont="1" applyFill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left" vertical="center" wrapText="1" indent="1"/>
      <protection locked="0"/>
    </xf>
    <xf numFmtId="0" fontId="10" fillId="3" borderId="10" xfId="0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 applyProtection="1">
      <protection locked="0"/>
    </xf>
    <xf numFmtId="0" fontId="3" fillId="4" borderId="20" xfId="0" applyFont="1" applyFill="1" applyBorder="1" applyAlignment="1" applyProtection="1">
      <alignment horizontal="left" vertical="center" wrapText="1" indent="1"/>
      <protection locked="0"/>
    </xf>
    <xf numFmtId="0" fontId="3" fillId="4" borderId="20" xfId="0" applyFont="1" applyFill="1" applyBorder="1" applyAlignment="1" applyProtection="1">
      <alignment horizontal="left" vertical="center" indent="1"/>
      <protection locked="0"/>
    </xf>
    <xf numFmtId="0" fontId="3" fillId="0" borderId="20" xfId="0" applyFont="1" applyBorder="1" applyAlignment="1" applyProtection="1">
      <alignment horizontal="left" vertical="center" wrapText="1" indent="1"/>
      <protection locked="0"/>
    </xf>
    <xf numFmtId="44" fontId="3" fillId="0" borderId="20" xfId="1" applyFont="1" applyBorder="1" applyAlignment="1" applyProtection="1">
      <alignment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8" fillId="9" borderId="2" xfId="0" applyFont="1" applyFill="1" applyBorder="1" applyProtection="1">
      <protection locked="0"/>
    </xf>
    <xf numFmtId="0" fontId="8" fillId="9" borderId="6" xfId="0" applyFont="1" applyFill="1" applyBorder="1" applyProtection="1">
      <protection locked="0"/>
    </xf>
    <xf numFmtId="44" fontId="12" fillId="9" borderId="6" xfId="2" applyNumberFormat="1" applyFont="1" applyFill="1" applyBorder="1" applyProtection="1">
      <protection locked="0"/>
    </xf>
    <xf numFmtId="0" fontId="10" fillId="3" borderId="11" xfId="0" applyFont="1" applyFill="1" applyBorder="1" applyAlignment="1">
      <alignment horizontal="left" vertical="center" wrapText="1" indent="1"/>
    </xf>
    <xf numFmtId="0" fontId="10" fillId="3" borderId="12" xfId="0" applyFont="1" applyFill="1" applyBorder="1" applyAlignment="1">
      <alignment horizontal="left" vertical="center" wrapText="1" indent="1"/>
    </xf>
    <xf numFmtId="0" fontId="10" fillId="3" borderId="13" xfId="0" applyFont="1" applyFill="1" applyBorder="1" applyAlignment="1">
      <alignment horizontal="left" vertical="center" wrapText="1" indent="1"/>
    </xf>
    <xf numFmtId="44" fontId="8" fillId="9" borderId="1" xfId="0" applyNumberFormat="1" applyFont="1" applyFill="1" applyBorder="1"/>
    <xf numFmtId="44" fontId="11" fillId="9" borderId="1" xfId="1" applyFont="1" applyFill="1" applyBorder="1" applyAlignment="1" applyProtection="1">
      <alignment vertical="center"/>
    </xf>
    <xf numFmtId="44" fontId="11" fillId="9" borderId="20" xfId="1" applyFont="1" applyFill="1" applyBorder="1" applyAlignment="1" applyProtection="1">
      <alignment vertical="center"/>
    </xf>
    <xf numFmtId="44" fontId="8" fillId="5" borderId="1" xfId="0" applyNumberFormat="1" applyFont="1" applyFill="1" applyBorder="1"/>
    <xf numFmtId="44" fontId="3" fillId="5" borderId="5" xfId="0" applyNumberFormat="1" applyFont="1" applyFill="1" applyBorder="1" applyAlignment="1">
      <alignment vertical="center"/>
    </xf>
    <xf numFmtId="44" fontId="3" fillId="5" borderId="24" xfId="0" applyNumberFormat="1" applyFont="1" applyFill="1" applyBorder="1" applyAlignment="1">
      <alignment vertical="center"/>
    </xf>
    <xf numFmtId="0" fontId="11" fillId="10" borderId="9" xfId="1" applyNumberFormat="1" applyFont="1" applyFill="1" applyBorder="1" applyAlignment="1" applyProtection="1">
      <alignment horizontal="center" vertical="center"/>
      <protection locked="0"/>
    </xf>
    <xf numFmtId="0" fontId="11" fillId="10" borderId="5" xfId="1" applyNumberFormat="1" applyFont="1" applyFill="1" applyBorder="1" applyAlignment="1" applyProtection="1">
      <alignment horizontal="center" vertical="center"/>
      <protection locked="0"/>
    </xf>
    <xf numFmtId="0" fontId="11" fillId="10" borderId="23" xfId="1" applyNumberFormat="1" applyFont="1" applyFill="1" applyBorder="1" applyAlignment="1" applyProtection="1">
      <alignment horizontal="center" vertical="center"/>
      <protection locked="0"/>
    </xf>
    <xf numFmtId="0" fontId="11" fillId="10" borderId="24" xfId="1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3" fillId="4" borderId="1" xfId="0" applyFont="1" applyFill="1" applyBorder="1" applyAlignment="1" applyProtection="1">
      <alignment horizontal="left" vertical="center" wrapText="1"/>
      <protection locked="0"/>
    </xf>
    <xf numFmtId="44" fontId="11" fillId="9" borderId="4" xfId="1" applyFont="1" applyFill="1" applyBorder="1" applyAlignment="1" applyProtection="1">
      <alignment vertical="center"/>
    </xf>
    <xf numFmtId="0" fontId="15" fillId="6" borderId="2" xfId="0" applyFont="1" applyFill="1" applyBorder="1" applyAlignment="1" applyProtection="1">
      <alignment horizontal="left" vertical="center" indent="1"/>
      <protection locked="0"/>
    </xf>
    <xf numFmtId="0" fontId="15" fillId="6" borderId="2" xfId="0" applyFont="1" applyFill="1" applyBorder="1" applyAlignment="1" applyProtection="1">
      <alignment horizontal="left" vertical="center" wrapText="1" indent="1"/>
      <protection locked="0"/>
    </xf>
    <xf numFmtId="0" fontId="15" fillId="6" borderId="1" xfId="0" applyFont="1" applyFill="1" applyBorder="1" applyAlignment="1" applyProtection="1">
      <alignment horizontal="left" vertical="center" wrapText="1" indent="1"/>
      <protection locked="0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10" borderId="17" xfId="0" applyFont="1" applyFill="1" applyBorder="1" applyAlignment="1" applyProtection="1">
      <alignment horizontal="center" vertical="center" wrapText="1"/>
      <protection locked="0"/>
    </xf>
    <xf numFmtId="0" fontId="8" fillId="10" borderId="19" xfId="0" applyFont="1" applyFill="1" applyBorder="1" applyAlignment="1" applyProtection="1">
      <alignment horizontal="center" vertical="center" wrapText="1"/>
      <protection locked="0"/>
    </xf>
    <xf numFmtId="0" fontId="14" fillId="7" borderId="0" xfId="0" applyFont="1" applyFill="1" applyAlignment="1" applyProtection="1">
      <alignment horizontal="left" vertical="center"/>
      <protection locked="0"/>
    </xf>
    <xf numFmtId="0" fontId="13" fillId="7" borderId="0" xfId="0" applyFont="1" applyFill="1" applyAlignment="1" applyProtection="1">
      <alignment horizontal="left" vertical="center"/>
      <protection locked="0"/>
    </xf>
    <xf numFmtId="0" fontId="8" fillId="8" borderId="17" xfId="0" applyFont="1" applyFill="1" applyBorder="1" applyAlignment="1" applyProtection="1">
      <alignment horizontal="center" vertical="center" wrapText="1"/>
      <protection locked="0"/>
    </xf>
    <xf numFmtId="0" fontId="8" fillId="8" borderId="18" xfId="0" applyFont="1" applyFill="1" applyBorder="1" applyAlignment="1" applyProtection="1">
      <alignment horizontal="center" vertical="center" wrapText="1"/>
      <protection locked="0"/>
    </xf>
    <xf numFmtId="0" fontId="8" fillId="8" borderId="1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10" fillId="3" borderId="25" xfId="0" applyFont="1" applyFill="1" applyBorder="1" applyAlignment="1" applyProtection="1">
      <alignment horizontal="center" vertical="center" wrapText="1"/>
      <protection locked="0"/>
    </xf>
    <xf numFmtId="0" fontId="10" fillId="3" borderId="26" xfId="0" applyFont="1" applyFill="1" applyBorder="1" applyAlignment="1" applyProtection="1">
      <alignment horizontal="center" vertical="center" wrapText="1"/>
      <protection locked="0"/>
    </xf>
    <xf numFmtId="0" fontId="10" fillId="3" borderId="27" xfId="0" applyFont="1" applyFill="1" applyBorder="1" applyAlignment="1" applyProtection="1">
      <alignment horizontal="center" vertical="center" wrapText="1"/>
      <protection locked="0"/>
    </xf>
    <xf numFmtId="0" fontId="0" fillId="7" borderId="0" xfId="0" applyFill="1"/>
  </cellXfs>
  <cellStyles count="3">
    <cellStyle name="Bad" xfId="2" builtinId="27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3ABE0-F211-4A95-A191-C3469595EB6A}">
  <sheetPr>
    <pageSetUpPr fitToPage="1"/>
  </sheetPr>
  <dimension ref="A1:V29"/>
  <sheetViews>
    <sheetView tabSelected="1" workbookViewId="0">
      <pane xSplit="5" ySplit="10" topLeftCell="F11" activePane="bottomRight" state="frozen"/>
      <selection pane="topRight" activeCell="F1" sqref="F1"/>
      <selection pane="bottomLeft" activeCell="A5" sqref="A5"/>
      <selection pane="bottomRight" activeCell="E13" sqref="E13"/>
    </sheetView>
  </sheetViews>
  <sheetFormatPr defaultColWidth="9.140625" defaultRowHeight="15" x14ac:dyDescent="0.25"/>
  <cols>
    <col min="1" max="1" width="29.5703125" style="2" customWidth="1"/>
    <col min="2" max="2" width="12" style="2" customWidth="1"/>
    <col min="3" max="3" width="13" style="2" customWidth="1"/>
    <col min="4" max="4" width="22.7109375" style="2" customWidth="1"/>
    <col min="5" max="5" width="27.7109375" style="2" customWidth="1"/>
    <col min="6" max="6" width="14" style="2" customWidth="1"/>
    <col min="7" max="7" width="18.140625" style="2" customWidth="1"/>
    <col min="8" max="14" width="20" style="2" customWidth="1"/>
    <col min="15" max="22" width="15.85546875" style="2" customWidth="1"/>
    <col min="23" max="16384" width="9.140625" style="2"/>
  </cols>
  <sheetData>
    <row r="1" spans="1:22" s="6" customFormat="1" ht="32.25" customHeight="1" x14ac:dyDescent="0.25">
      <c r="A1" s="63" t="s">
        <v>22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22" s="6" customFormat="1" ht="32.25" customHeight="1" x14ac:dyDescent="0.25">
      <c r="A2" s="64" t="s">
        <v>23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s="6" customFormat="1" ht="21" customHeight="1" x14ac:dyDescent="0.25">
      <c r="A3" s="19" t="s">
        <v>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ht="25.5" customHeight="1" x14ac:dyDescent="0.25">
      <c r="A4" s="55" t="s">
        <v>19</v>
      </c>
      <c r="B4" s="68" t="s">
        <v>27</v>
      </c>
      <c r="C4" s="69"/>
      <c r="D4" s="69"/>
      <c r="E4" s="70"/>
      <c r="F4" s="4"/>
      <c r="G4" s="4"/>
      <c r="H4" s="4"/>
      <c r="I4" s="4"/>
      <c r="J4" s="4"/>
      <c r="K4" s="4"/>
      <c r="L4" s="4"/>
      <c r="M4" s="5"/>
      <c r="N4" s="5"/>
      <c r="O4" s="4"/>
      <c r="P4" s="4"/>
      <c r="Q4" s="4"/>
      <c r="R4" s="4"/>
      <c r="S4" s="4"/>
      <c r="T4" s="4"/>
      <c r="U4" s="4"/>
      <c r="V4" s="4"/>
    </row>
    <row r="5" spans="1:22" ht="25.5" customHeight="1" x14ac:dyDescent="0.25">
      <c r="A5" s="56" t="s">
        <v>29</v>
      </c>
      <c r="B5" s="68" t="s">
        <v>34</v>
      </c>
      <c r="C5" s="69"/>
      <c r="D5" s="69"/>
      <c r="E5" s="70"/>
      <c r="F5" s="4"/>
      <c r="G5" s="4"/>
      <c r="H5" s="4"/>
      <c r="I5" s="4"/>
      <c r="J5" s="4"/>
      <c r="K5" s="4"/>
      <c r="L5" s="4"/>
      <c r="M5" s="5"/>
      <c r="N5" s="5"/>
      <c r="O5" s="4"/>
      <c r="P5" s="4"/>
      <c r="Q5" s="4"/>
      <c r="R5" s="4"/>
      <c r="S5" s="4"/>
      <c r="T5" s="4"/>
      <c r="U5" s="4"/>
      <c r="V5" s="4"/>
    </row>
    <row r="6" spans="1:22" ht="25.5" customHeight="1" x14ac:dyDescent="0.25">
      <c r="A6" s="57" t="s">
        <v>35</v>
      </c>
      <c r="B6" s="71" t="s">
        <v>33</v>
      </c>
      <c r="C6" s="72"/>
      <c r="D6" s="72"/>
      <c r="E6" s="73"/>
      <c r="F6" s="4"/>
      <c r="G6" s="4"/>
      <c r="H6" s="4"/>
      <c r="I6" s="4"/>
      <c r="J6" s="4"/>
      <c r="K6" s="4"/>
      <c r="L6" s="4"/>
      <c r="M6" s="5"/>
      <c r="N6" s="5"/>
      <c r="O6" s="4"/>
      <c r="P6" s="4"/>
      <c r="Q6" s="4"/>
      <c r="R6" s="4"/>
      <c r="S6" s="4"/>
      <c r="T6" s="4"/>
      <c r="U6" s="4"/>
      <c r="V6" s="4"/>
    </row>
    <row r="7" spans="1:22" ht="25.5" customHeight="1" x14ac:dyDescent="0.25">
      <c r="A7" s="57" t="s">
        <v>36</v>
      </c>
      <c r="B7" s="71" t="s">
        <v>37</v>
      </c>
      <c r="C7" s="72"/>
      <c r="D7" s="72"/>
      <c r="E7" s="73"/>
      <c r="F7" s="4"/>
      <c r="G7" s="4"/>
      <c r="H7" s="4"/>
      <c r="I7" s="4"/>
      <c r="J7" s="4"/>
      <c r="K7" s="4"/>
      <c r="L7" s="4"/>
      <c r="M7" s="5"/>
      <c r="N7" s="5"/>
      <c r="O7" s="4"/>
      <c r="P7" s="4"/>
      <c r="Q7" s="4"/>
      <c r="R7" s="4"/>
      <c r="S7" s="4"/>
      <c r="T7" s="4"/>
      <c r="U7" s="4"/>
      <c r="V7" s="4"/>
    </row>
    <row r="8" spans="1:22" ht="21" customHeight="1" thickBot="1" x14ac:dyDescent="0.3">
      <c r="A8" s="18" t="s">
        <v>32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8" customFormat="1" ht="34.5" customHeight="1" thickBot="1" x14ac:dyDescent="0.25">
      <c r="A9" s="65" t="s">
        <v>30</v>
      </c>
      <c r="B9" s="66"/>
      <c r="C9" s="66"/>
      <c r="D9" s="67"/>
      <c r="E9" s="7"/>
      <c r="F9" s="7"/>
      <c r="G9" s="7"/>
      <c r="H9" s="26" t="s">
        <v>40</v>
      </c>
      <c r="I9" s="26" t="s">
        <v>52</v>
      </c>
      <c r="J9" s="26" t="s">
        <v>53</v>
      </c>
      <c r="K9" s="26" t="s">
        <v>54</v>
      </c>
      <c r="L9" s="26" t="s">
        <v>55</v>
      </c>
      <c r="M9" s="61" t="s">
        <v>45</v>
      </c>
      <c r="N9" s="62"/>
      <c r="O9" s="58" t="s">
        <v>41</v>
      </c>
      <c r="P9" s="59"/>
      <c r="Q9" s="59"/>
      <c r="R9" s="59"/>
      <c r="S9" s="59"/>
      <c r="T9" s="59"/>
      <c r="U9" s="59"/>
      <c r="V9" s="60"/>
    </row>
    <row r="10" spans="1:22" s="8" customFormat="1" ht="52.5" customHeight="1" x14ac:dyDescent="0.2">
      <c r="A10" s="25" t="s">
        <v>0</v>
      </c>
      <c r="B10" s="24" t="s">
        <v>20</v>
      </c>
      <c r="C10" s="24" t="s">
        <v>48</v>
      </c>
      <c r="D10" s="25" t="s">
        <v>12</v>
      </c>
      <c r="E10" s="9" t="s">
        <v>21</v>
      </c>
      <c r="F10" s="10" t="s">
        <v>44</v>
      </c>
      <c r="G10" s="11" t="s">
        <v>43</v>
      </c>
      <c r="H10" s="23" t="s">
        <v>24</v>
      </c>
      <c r="I10" s="74" t="s">
        <v>56</v>
      </c>
      <c r="J10" s="75"/>
      <c r="K10" s="75"/>
      <c r="L10" s="76"/>
      <c r="M10" s="27" t="s">
        <v>42</v>
      </c>
      <c r="N10" s="28" t="s">
        <v>46</v>
      </c>
      <c r="O10" s="39" t="s">
        <v>39</v>
      </c>
      <c r="P10" s="40" t="s">
        <v>57</v>
      </c>
      <c r="Q10" s="40" t="s">
        <v>58</v>
      </c>
      <c r="R10" s="40" t="s">
        <v>59</v>
      </c>
      <c r="S10" s="40" t="s">
        <v>60</v>
      </c>
      <c r="T10" s="40" t="s">
        <v>28</v>
      </c>
      <c r="U10" s="40" t="s">
        <v>38</v>
      </c>
      <c r="V10" s="41" t="s">
        <v>47</v>
      </c>
    </row>
    <row r="11" spans="1:22" s="8" customFormat="1" ht="35.25" customHeight="1" x14ac:dyDescent="0.2">
      <c r="A11" s="12" t="s">
        <v>1</v>
      </c>
      <c r="B11" s="13" t="s">
        <v>4</v>
      </c>
      <c r="C11" s="13" t="s">
        <v>11</v>
      </c>
      <c r="D11" s="12" t="s">
        <v>16</v>
      </c>
      <c r="E11" s="3" t="s">
        <v>26</v>
      </c>
      <c r="F11" s="14">
        <v>0</v>
      </c>
      <c r="G11" s="15">
        <v>10</v>
      </c>
      <c r="H11" s="16"/>
      <c r="I11" s="16">
        <v>1</v>
      </c>
      <c r="J11" s="16"/>
      <c r="K11" s="16"/>
      <c r="L11" s="16"/>
      <c r="M11" s="48">
        <v>160</v>
      </c>
      <c r="N11" s="49">
        <v>5</v>
      </c>
      <c r="O11" s="54">
        <f>MIN(1800,SUM((H11*20)*G11))</f>
        <v>0</v>
      </c>
      <c r="P11" s="54">
        <f>MIN(3600,SUM((I11*12*20)*G11))</f>
        <v>2400</v>
      </c>
      <c r="Q11" s="54">
        <f>MIN(5400,SUM((J11*18*20)*G11))</f>
        <v>0</v>
      </c>
      <c r="R11" s="54">
        <f>MIN(7200,SUM((K11*24*20)*G11))</f>
        <v>0</v>
      </c>
      <c r="S11" s="54">
        <f>MIN(9000,SUM((L11*30*20)*G11))</f>
        <v>0</v>
      </c>
      <c r="T11" s="43">
        <f>M11*0.4</f>
        <v>64</v>
      </c>
      <c r="U11" s="43">
        <f>N11*150</f>
        <v>750</v>
      </c>
      <c r="V11" s="46">
        <f>SUM(O11:U11)</f>
        <v>3214</v>
      </c>
    </row>
    <row r="12" spans="1:22" s="8" customFormat="1" ht="35.25" customHeight="1" x14ac:dyDescent="0.2">
      <c r="A12" s="12" t="s">
        <v>2</v>
      </c>
      <c r="B12" s="13" t="s">
        <v>5</v>
      </c>
      <c r="C12" s="13" t="s">
        <v>10</v>
      </c>
      <c r="D12" s="12" t="s">
        <v>14</v>
      </c>
      <c r="E12" s="3" t="s">
        <v>25</v>
      </c>
      <c r="F12" s="14">
        <v>0</v>
      </c>
      <c r="G12" s="15">
        <v>20</v>
      </c>
      <c r="H12" s="16"/>
      <c r="I12" s="16"/>
      <c r="J12" s="16">
        <v>1</v>
      </c>
      <c r="K12" s="16"/>
      <c r="L12" s="16"/>
      <c r="M12" s="48"/>
      <c r="N12" s="49"/>
      <c r="O12" s="54">
        <f>MIN(1800,SUM((H12*20)*G12))</f>
        <v>0</v>
      </c>
      <c r="P12" s="54">
        <f>MIN(3600,SUM((I12*12*20)*G12))</f>
        <v>0</v>
      </c>
      <c r="Q12" s="54">
        <f>MIN(5400,SUM((J12*18*20)*G12))</f>
        <v>5400</v>
      </c>
      <c r="R12" s="54">
        <f>MIN(7200,SUM((K12*24*20)*G12))</f>
        <v>0</v>
      </c>
      <c r="S12" s="54">
        <f>MIN(9000,SUM((L12*30*20)*G12))</f>
        <v>0</v>
      </c>
      <c r="T12" s="43">
        <f>M12*0.4</f>
        <v>0</v>
      </c>
      <c r="U12" s="43">
        <f>N12*150</f>
        <v>0</v>
      </c>
      <c r="V12" s="46">
        <f>SUM(O12:U12)</f>
        <v>5400</v>
      </c>
    </row>
    <row r="13" spans="1:22" s="8" customFormat="1" ht="35.25" customHeight="1" x14ac:dyDescent="0.2">
      <c r="A13" s="12"/>
      <c r="B13" s="13"/>
      <c r="C13" s="13"/>
      <c r="D13" s="12"/>
      <c r="E13" s="3"/>
      <c r="F13" s="14">
        <v>0</v>
      </c>
      <c r="G13" s="15">
        <v>10</v>
      </c>
      <c r="H13" s="16"/>
      <c r="I13" s="16"/>
      <c r="J13" s="16"/>
      <c r="K13" s="16">
        <v>1</v>
      </c>
      <c r="L13" s="16"/>
      <c r="M13" s="48"/>
      <c r="N13" s="49"/>
      <c r="O13" s="54">
        <f>MIN(1800,SUM((H13*20)*G13))</f>
        <v>0</v>
      </c>
      <c r="P13" s="54">
        <f>MIN(3600,SUM((I13*12*20)*G13))</f>
        <v>0</v>
      </c>
      <c r="Q13" s="54">
        <f>MIN(5400,SUM((J13*18*20)*G13))</f>
        <v>0</v>
      </c>
      <c r="R13" s="54">
        <f>MIN(7200,SUM((K13*24*20)*G13))</f>
        <v>4800</v>
      </c>
      <c r="S13" s="54">
        <f>MIN(9000,SUM((L13*30*20)*G13))</f>
        <v>0</v>
      </c>
      <c r="T13" s="43">
        <f>M13*0.4</f>
        <v>0</v>
      </c>
      <c r="U13" s="43">
        <f>N13*150</f>
        <v>0</v>
      </c>
      <c r="V13" s="46">
        <f>SUM(O13:U13)</f>
        <v>4800</v>
      </c>
    </row>
    <row r="14" spans="1:22" s="8" customFormat="1" ht="35.25" customHeight="1" x14ac:dyDescent="0.2">
      <c r="A14" s="12"/>
      <c r="B14" s="13"/>
      <c r="C14" s="13"/>
      <c r="D14" s="12"/>
      <c r="E14" s="3"/>
      <c r="F14" s="14">
        <v>0</v>
      </c>
      <c r="G14" s="15">
        <v>15</v>
      </c>
      <c r="H14" s="16"/>
      <c r="I14" s="16"/>
      <c r="J14" s="16"/>
      <c r="K14" s="16"/>
      <c r="L14" s="16">
        <v>1</v>
      </c>
      <c r="M14" s="48"/>
      <c r="N14" s="49"/>
      <c r="O14" s="54">
        <f>MIN(1800,SUM((H14*20)*G14))</f>
        <v>0</v>
      </c>
      <c r="P14" s="54">
        <f>MIN(3600,SUM((I14*12*20)*G14))</f>
        <v>0</v>
      </c>
      <c r="Q14" s="54">
        <f>MIN(5400,SUM((J14*18*20)*G14))</f>
        <v>0</v>
      </c>
      <c r="R14" s="54">
        <f>MIN(7200,SUM((K14*24*20)*G14))</f>
        <v>0</v>
      </c>
      <c r="S14" s="54">
        <f>MIN(9000,SUM((L14*30*20)*G14))</f>
        <v>9000</v>
      </c>
      <c r="T14" s="43">
        <f>M14*0.4</f>
        <v>0</v>
      </c>
      <c r="U14" s="43">
        <f>N14*150</f>
        <v>0</v>
      </c>
      <c r="V14" s="46">
        <f>SUM(O14:U14)</f>
        <v>9000</v>
      </c>
    </row>
    <row r="15" spans="1:22" s="8" customFormat="1" ht="35.25" customHeight="1" x14ac:dyDescent="0.2">
      <c r="A15" s="12"/>
      <c r="B15" s="13"/>
      <c r="C15" s="13"/>
      <c r="D15" s="12"/>
      <c r="E15" s="3"/>
      <c r="F15" s="14">
        <v>0</v>
      </c>
      <c r="G15" s="15">
        <v>15</v>
      </c>
      <c r="H15" s="16">
        <v>6</v>
      </c>
      <c r="I15" s="16"/>
      <c r="J15" s="16"/>
      <c r="K15" s="16"/>
      <c r="L15" s="16"/>
      <c r="M15" s="48"/>
      <c r="N15" s="49"/>
      <c r="O15" s="54">
        <f>MIN(1800,SUM((H15*20)*G15))</f>
        <v>1800</v>
      </c>
      <c r="P15" s="54">
        <f>MIN(3600,SUM((I15*12*20)*G15))</f>
        <v>0</v>
      </c>
      <c r="Q15" s="54">
        <f>MIN(5400,SUM((J15*18*20)*G15))</f>
        <v>0</v>
      </c>
      <c r="R15" s="54">
        <f>MIN(7200,SUM((K15*24*20)*G15))</f>
        <v>0</v>
      </c>
      <c r="S15" s="54">
        <f>MIN(9000,SUM((L15*30*20)*G15))</f>
        <v>0</v>
      </c>
      <c r="T15" s="43">
        <f>M15*0.4</f>
        <v>0</v>
      </c>
      <c r="U15" s="43">
        <f>N15*150</f>
        <v>0</v>
      </c>
      <c r="V15" s="46">
        <f>SUM(O15:U15)</f>
        <v>1800</v>
      </c>
    </row>
    <row r="16" spans="1:22" s="8" customFormat="1" ht="35.25" customHeight="1" x14ac:dyDescent="0.2">
      <c r="A16" s="12"/>
      <c r="B16" s="13"/>
      <c r="C16" s="13"/>
      <c r="D16" s="12"/>
      <c r="E16" s="3"/>
      <c r="F16" s="14">
        <v>0</v>
      </c>
      <c r="G16" s="15"/>
      <c r="H16" s="16"/>
      <c r="I16" s="16"/>
      <c r="J16" s="16"/>
      <c r="K16" s="16"/>
      <c r="L16" s="16"/>
      <c r="M16" s="48"/>
      <c r="N16" s="49"/>
      <c r="O16" s="54">
        <f>MIN(1800,SUM((H16*20)*G16))</f>
        <v>0</v>
      </c>
      <c r="P16" s="54">
        <f>MIN(3600,SUM((I16*12*20)*G16))</f>
        <v>0</v>
      </c>
      <c r="Q16" s="54">
        <f>MIN(5400,SUM((J16*18*20)*G16))</f>
        <v>0</v>
      </c>
      <c r="R16" s="54">
        <f>MIN(7200,SUM((K16*24*20)*G16))</f>
        <v>0</v>
      </c>
      <c r="S16" s="54">
        <f>MIN(9000,SUM((L16*30*20)*G16))</f>
        <v>0</v>
      </c>
      <c r="T16" s="43">
        <f>M16*0.4</f>
        <v>0</v>
      </c>
      <c r="U16" s="43">
        <f>N16*150</f>
        <v>0</v>
      </c>
      <c r="V16" s="46">
        <f>SUM(O16:U16)</f>
        <v>0</v>
      </c>
    </row>
    <row r="17" spans="1:22" s="8" customFormat="1" ht="35.25" customHeight="1" x14ac:dyDescent="0.2">
      <c r="A17" s="12"/>
      <c r="B17" s="13"/>
      <c r="C17" s="13"/>
      <c r="D17" s="12"/>
      <c r="E17" s="3"/>
      <c r="F17" s="14">
        <v>0</v>
      </c>
      <c r="G17" s="15"/>
      <c r="H17" s="16"/>
      <c r="I17" s="16"/>
      <c r="J17" s="16"/>
      <c r="K17" s="16"/>
      <c r="L17" s="16"/>
      <c r="M17" s="48"/>
      <c r="N17" s="49"/>
      <c r="O17" s="54">
        <f>MIN(1800,SUM((H17*20)*G17))</f>
        <v>0</v>
      </c>
      <c r="P17" s="54">
        <f>MIN(3600,SUM((I17*12*20)*G17))</f>
        <v>0</v>
      </c>
      <c r="Q17" s="54">
        <f>MIN(5400,SUM((J17*18*20)*G17))</f>
        <v>0</v>
      </c>
      <c r="R17" s="54">
        <f>MIN(7200,SUM((K17*24*20)*G17))</f>
        <v>0</v>
      </c>
      <c r="S17" s="54">
        <f>MIN(9000,SUM((L17*30*20)*G17))</f>
        <v>0</v>
      </c>
      <c r="T17" s="43">
        <f>M17*0.4</f>
        <v>0</v>
      </c>
      <c r="U17" s="43">
        <f>N17*150</f>
        <v>0</v>
      </c>
      <c r="V17" s="46">
        <f>SUM(O17:U17)</f>
        <v>0</v>
      </c>
    </row>
    <row r="18" spans="1:22" s="8" customFormat="1" ht="35.25" customHeight="1" x14ac:dyDescent="0.2">
      <c r="A18" s="12"/>
      <c r="B18" s="13"/>
      <c r="C18" s="13"/>
      <c r="D18" s="12"/>
      <c r="E18" s="3"/>
      <c r="F18" s="14">
        <v>0</v>
      </c>
      <c r="G18" s="15"/>
      <c r="H18" s="16"/>
      <c r="I18" s="16"/>
      <c r="J18" s="16"/>
      <c r="K18" s="16"/>
      <c r="L18" s="16"/>
      <c r="M18" s="48"/>
      <c r="N18" s="49"/>
      <c r="O18" s="54">
        <f>MIN(1800,SUM((H18*20)*G18))</f>
        <v>0</v>
      </c>
      <c r="P18" s="54">
        <f>MIN(3600,SUM((I18*12*20)*G18))</f>
        <v>0</v>
      </c>
      <c r="Q18" s="54">
        <f>MIN(5400,SUM((J18*18*20)*G18))</f>
        <v>0</v>
      </c>
      <c r="R18" s="54">
        <f>MIN(7200,SUM((K18*24*20)*G18))</f>
        <v>0</v>
      </c>
      <c r="S18" s="54">
        <f>MIN(9000,SUM((L18*30*20)*G18))</f>
        <v>0</v>
      </c>
      <c r="T18" s="43">
        <f>M18*0.4</f>
        <v>0</v>
      </c>
      <c r="U18" s="43">
        <f>N18*150</f>
        <v>0</v>
      </c>
      <c r="V18" s="46">
        <f>SUM(O18:U18)</f>
        <v>0</v>
      </c>
    </row>
    <row r="19" spans="1:22" s="8" customFormat="1" ht="35.25" customHeight="1" x14ac:dyDescent="0.2">
      <c r="A19" s="12"/>
      <c r="B19" s="13"/>
      <c r="C19" s="13"/>
      <c r="D19" s="12"/>
      <c r="E19" s="3"/>
      <c r="F19" s="14">
        <v>0</v>
      </c>
      <c r="G19" s="15"/>
      <c r="H19" s="16"/>
      <c r="I19" s="16"/>
      <c r="J19" s="16"/>
      <c r="K19" s="16"/>
      <c r="L19" s="16"/>
      <c r="M19" s="48"/>
      <c r="N19" s="49"/>
      <c r="O19" s="54">
        <f>MIN(1800,SUM((H19*20)*G19))</f>
        <v>0</v>
      </c>
      <c r="P19" s="54">
        <f>MIN(3600,SUM((I19*12*20)*G19))</f>
        <v>0</v>
      </c>
      <c r="Q19" s="54">
        <f>MIN(5400,SUM((J19*18*20)*G19))</f>
        <v>0</v>
      </c>
      <c r="R19" s="54">
        <f>MIN(7200,SUM((K19*24*20)*G19))</f>
        <v>0</v>
      </c>
      <c r="S19" s="54">
        <f>MIN(9000,SUM((L19*30*20)*G19))</f>
        <v>0</v>
      </c>
      <c r="T19" s="43">
        <f>M19*0.4</f>
        <v>0</v>
      </c>
      <c r="U19" s="43">
        <f>N19*150</f>
        <v>0</v>
      </c>
      <c r="V19" s="46">
        <f>SUM(O19:U19)</f>
        <v>0</v>
      </c>
    </row>
    <row r="20" spans="1:22" s="8" customFormat="1" ht="35.25" customHeight="1" x14ac:dyDescent="0.2">
      <c r="A20" s="12"/>
      <c r="B20" s="13"/>
      <c r="C20" s="13"/>
      <c r="D20" s="12"/>
      <c r="E20" s="3"/>
      <c r="F20" s="14">
        <v>0</v>
      </c>
      <c r="G20" s="15"/>
      <c r="H20" s="16"/>
      <c r="I20" s="16"/>
      <c r="J20" s="16"/>
      <c r="K20" s="16"/>
      <c r="L20" s="16"/>
      <c r="M20" s="48"/>
      <c r="N20" s="49"/>
      <c r="O20" s="54">
        <f>MIN(1800,SUM((H20*20)*G20))</f>
        <v>0</v>
      </c>
      <c r="P20" s="54">
        <f>MIN(3600,SUM((I20*12*20)*G20))</f>
        <v>0</v>
      </c>
      <c r="Q20" s="54">
        <f>MIN(5400,SUM((J20*18*20)*G20))</f>
        <v>0</v>
      </c>
      <c r="R20" s="54">
        <f>MIN(7200,SUM((K20*24*20)*G20))</f>
        <v>0</v>
      </c>
      <c r="S20" s="54">
        <f>MIN(9000,SUM((L20*30*20)*G20))</f>
        <v>0</v>
      </c>
      <c r="T20" s="43">
        <f>M20*0.4</f>
        <v>0</v>
      </c>
      <c r="U20" s="43">
        <f>N20*150</f>
        <v>0</v>
      </c>
      <c r="V20" s="46">
        <f>SUM(O20:U20)</f>
        <v>0</v>
      </c>
    </row>
    <row r="21" spans="1:22" s="8" customFormat="1" ht="35.25" customHeight="1" x14ac:dyDescent="0.2">
      <c r="A21" s="12"/>
      <c r="B21" s="13"/>
      <c r="C21" s="13"/>
      <c r="D21" s="12"/>
      <c r="E21" s="3"/>
      <c r="F21" s="14">
        <v>0</v>
      </c>
      <c r="G21" s="15"/>
      <c r="H21" s="16"/>
      <c r="I21" s="16"/>
      <c r="J21" s="16"/>
      <c r="K21" s="16"/>
      <c r="L21" s="16"/>
      <c r="M21" s="48"/>
      <c r="N21" s="49"/>
      <c r="O21" s="54">
        <f>MIN(1800,SUM((H21*20)*G21))</f>
        <v>0</v>
      </c>
      <c r="P21" s="54">
        <f>MIN(3600,SUM((I21*12*20)*G21))</f>
        <v>0</v>
      </c>
      <c r="Q21" s="54">
        <f>MIN(5400,SUM((J21*18*20)*G21))</f>
        <v>0</v>
      </c>
      <c r="R21" s="54">
        <f>MIN(7200,SUM((K21*24*20)*G21))</f>
        <v>0</v>
      </c>
      <c r="S21" s="54">
        <f>MIN(9000,SUM((L21*30*20)*G21))</f>
        <v>0</v>
      </c>
      <c r="T21" s="43">
        <f>M21*0.4</f>
        <v>0</v>
      </c>
      <c r="U21" s="43">
        <f>N21*150</f>
        <v>0</v>
      </c>
      <c r="V21" s="46">
        <f>SUM(O21:U21)</f>
        <v>0</v>
      </c>
    </row>
    <row r="22" spans="1:22" s="8" customFormat="1" ht="35.25" customHeight="1" x14ac:dyDescent="0.2">
      <c r="A22" s="12"/>
      <c r="B22" s="13"/>
      <c r="C22" s="13"/>
      <c r="D22" s="12"/>
      <c r="E22" s="3"/>
      <c r="F22" s="14">
        <v>0</v>
      </c>
      <c r="G22" s="15"/>
      <c r="H22" s="16"/>
      <c r="I22" s="16"/>
      <c r="J22" s="16"/>
      <c r="K22" s="16"/>
      <c r="L22" s="16"/>
      <c r="M22" s="48"/>
      <c r="N22" s="49"/>
      <c r="O22" s="54">
        <f>MIN(1800,SUM((H22*20)*G22))</f>
        <v>0</v>
      </c>
      <c r="P22" s="54">
        <f>MIN(3600,SUM((I22*12*20)*G22))</f>
        <v>0</v>
      </c>
      <c r="Q22" s="54">
        <f>MIN(5400,SUM((J22*18*20)*G22))</f>
        <v>0</v>
      </c>
      <c r="R22" s="54">
        <f>MIN(7200,SUM((K22*24*20)*G22))</f>
        <v>0</v>
      </c>
      <c r="S22" s="54">
        <f>MIN(9000,SUM((L22*30*20)*G22))</f>
        <v>0</v>
      </c>
      <c r="T22" s="43">
        <f>M22*0.4</f>
        <v>0</v>
      </c>
      <c r="U22" s="43">
        <f>N22*150</f>
        <v>0</v>
      </c>
      <c r="V22" s="46">
        <f>SUM(O22:U22)</f>
        <v>0</v>
      </c>
    </row>
    <row r="23" spans="1:22" s="8" customFormat="1" ht="35.25" customHeight="1" x14ac:dyDescent="0.2">
      <c r="A23" s="12"/>
      <c r="B23" s="13"/>
      <c r="C23" s="13"/>
      <c r="D23" s="12"/>
      <c r="E23" s="3"/>
      <c r="F23" s="14">
        <v>0</v>
      </c>
      <c r="G23" s="15"/>
      <c r="H23" s="16"/>
      <c r="I23" s="16"/>
      <c r="J23" s="16"/>
      <c r="K23" s="16">
        <v>1</v>
      </c>
      <c r="L23" s="16"/>
      <c r="M23" s="48"/>
      <c r="N23" s="49"/>
      <c r="O23" s="54">
        <f>MIN(1800,SUM((H23*20)*G23))</f>
        <v>0</v>
      </c>
      <c r="P23" s="54">
        <f>MIN(3600,SUM((I23*12*20)*G23))</f>
        <v>0</v>
      </c>
      <c r="Q23" s="54">
        <f>MIN(5400,SUM((J23*18*20)*G23))</f>
        <v>0</v>
      </c>
      <c r="R23" s="54">
        <f>MIN(7200,SUM((K23*24*20)*G23))</f>
        <v>0</v>
      </c>
      <c r="S23" s="54">
        <f>MIN(9000,SUM((L23*30*20)*G23))</f>
        <v>0</v>
      </c>
      <c r="T23" s="43">
        <f>M23*0.4</f>
        <v>0</v>
      </c>
      <c r="U23" s="43">
        <f>N23*150</f>
        <v>0</v>
      </c>
      <c r="V23" s="46">
        <f>SUM(O23:U23)</f>
        <v>0</v>
      </c>
    </row>
    <row r="24" spans="1:22" s="8" customFormat="1" ht="35.25" customHeight="1" x14ac:dyDescent="0.2">
      <c r="A24" s="12"/>
      <c r="B24" s="13"/>
      <c r="C24" s="13"/>
      <c r="D24" s="12"/>
      <c r="E24" s="3"/>
      <c r="F24" s="14">
        <v>0</v>
      </c>
      <c r="G24" s="15"/>
      <c r="H24" s="16"/>
      <c r="I24" s="16">
        <v>1</v>
      </c>
      <c r="J24" s="16"/>
      <c r="K24" s="16"/>
      <c r="L24" s="16"/>
      <c r="M24" s="48"/>
      <c r="N24" s="49"/>
      <c r="O24" s="54">
        <f>MIN(1800,SUM((H24*20)*G24))</f>
        <v>0</v>
      </c>
      <c r="P24" s="54">
        <f>MIN(3600,SUM((I24*12*20)*G24))</f>
        <v>0</v>
      </c>
      <c r="Q24" s="54">
        <f>MIN(5400,SUM((J24*18*20)*G24))</f>
        <v>0</v>
      </c>
      <c r="R24" s="54">
        <f>MIN(7200,SUM((K24*24*20)*G24))</f>
        <v>0</v>
      </c>
      <c r="S24" s="54">
        <f>MIN(9000,SUM((L24*30*20)*G24))</f>
        <v>0</v>
      </c>
      <c r="T24" s="43">
        <f>M24*0.4</f>
        <v>0</v>
      </c>
      <c r="U24" s="43">
        <f>N24*150</f>
        <v>0</v>
      </c>
      <c r="V24" s="46">
        <f>SUM(O24:U24)</f>
        <v>0</v>
      </c>
    </row>
    <row r="25" spans="1:22" s="8" customFormat="1" ht="35.25" customHeight="1" x14ac:dyDescent="0.2">
      <c r="A25" s="12"/>
      <c r="B25" s="13"/>
      <c r="C25" s="13"/>
      <c r="D25" s="12"/>
      <c r="E25" s="3"/>
      <c r="F25" s="14">
        <v>0</v>
      </c>
      <c r="G25" s="15"/>
      <c r="H25" s="16"/>
      <c r="I25" s="16"/>
      <c r="J25" s="16"/>
      <c r="K25" s="16"/>
      <c r="L25" s="16"/>
      <c r="M25" s="48"/>
      <c r="N25" s="49"/>
      <c r="O25" s="54">
        <f>MIN(1800,SUM((H25*20)*G25))</f>
        <v>0</v>
      </c>
      <c r="P25" s="54">
        <f>MIN(3600,SUM((I25*12*20)*G25))</f>
        <v>0</v>
      </c>
      <c r="Q25" s="54">
        <f>MIN(5400,SUM((J25*18*20)*G25))</f>
        <v>0</v>
      </c>
      <c r="R25" s="54">
        <f>MIN(7200,SUM((K25*24*20)*G25))</f>
        <v>0</v>
      </c>
      <c r="S25" s="54">
        <f>MIN(9000,SUM((L25*30*20)*G25))</f>
        <v>0</v>
      </c>
      <c r="T25" s="43">
        <f>M25*0.4</f>
        <v>0</v>
      </c>
      <c r="U25" s="43">
        <f>N25*150</f>
        <v>0</v>
      </c>
      <c r="V25" s="46">
        <f>SUM(O25:U25)</f>
        <v>0</v>
      </c>
    </row>
    <row r="26" spans="1:22" s="8" customFormat="1" ht="35.25" customHeight="1" x14ac:dyDescent="0.2">
      <c r="A26" s="12"/>
      <c r="B26" s="13"/>
      <c r="C26" s="13"/>
      <c r="D26" s="12"/>
      <c r="E26" s="3"/>
      <c r="F26" s="14">
        <v>0</v>
      </c>
      <c r="G26" s="15"/>
      <c r="H26" s="16"/>
      <c r="I26" s="16"/>
      <c r="J26" s="16"/>
      <c r="K26" s="16"/>
      <c r="L26" s="16"/>
      <c r="M26" s="48"/>
      <c r="N26" s="49"/>
      <c r="O26" s="54">
        <f>MIN(1800,SUM((H26*20)*G26))</f>
        <v>0</v>
      </c>
      <c r="P26" s="54">
        <f>MIN(3600,SUM((I26*12*20)*G26))</f>
        <v>0</v>
      </c>
      <c r="Q26" s="54">
        <f>MIN(5400,SUM((J26*18*20)*G26))</f>
        <v>0</v>
      </c>
      <c r="R26" s="54">
        <f>MIN(7200,SUM((K26*24*20)*G26))</f>
        <v>0</v>
      </c>
      <c r="S26" s="54">
        <f>MIN(9000,SUM((L26*30*20)*G26))</f>
        <v>0</v>
      </c>
      <c r="T26" s="43">
        <f>M26*0.4</f>
        <v>0</v>
      </c>
      <c r="U26" s="43">
        <f>N26*150</f>
        <v>0</v>
      </c>
      <c r="V26" s="46">
        <f>SUM(O26:U26)</f>
        <v>0</v>
      </c>
    </row>
    <row r="27" spans="1:22" s="8" customFormat="1" ht="35.25" customHeight="1" x14ac:dyDescent="0.2">
      <c r="A27" s="12"/>
      <c r="B27" s="13"/>
      <c r="C27" s="13"/>
      <c r="D27" s="12"/>
      <c r="E27" s="3"/>
      <c r="F27" s="14">
        <v>0</v>
      </c>
      <c r="G27" s="15"/>
      <c r="H27" s="16"/>
      <c r="I27" s="16"/>
      <c r="J27" s="16"/>
      <c r="K27" s="16"/>
      <c r="L27" s="16"/>
      <c r="M27" s="48"/>
      <c r="N27" s="49"/>
      <c r="O27" s="54">
        <f>MIN(1800,SUM((H27*20)*G27))</f>
        <v>0</v>
      </c>
      <c r="P27" s="54">
        <f>MIN(3600,SUM((I27*12*20)*G27))</f>
        <v>0</v>
      </c>
      <c r="Q27" s="54">
        <f>MIN(5400,SUM((J27*18*20)*G27))</f>
        <v>0</v>
      </c>
      <c r="R27" s="54">
        <f>MIN(7200,SUM((K27*24*20)*G27))</f>
        <v>0</v>
      </c>
      <c r="S27" s="54">
        <f>MIN(9000,SUM((L27*30*20)*G27))</f>
        <v>0</v>
      </c>
      <c r="T27" s="43">
        <f>M27*0.4</f>
        <v>0</v>
      </c>
      <c r="U27" s="43">
        <f>N27*150</f>
        <v>0</v>
      </c>
      <c r="V27" s="46">
        <f>SUM(O27:U27)</f>
        <v>0</v>
      </c>
    </row>
    <row r="28" spans="1:22" s="8" customFormat="1" ht="35.25" customHeight="1" x14ac:dyDescent="0.2">
      <c r="A28" s="30"/>
      <c r="B28" s="31"/>
      <c r="C28" s="31"/>
      <c r="D28" s="30"/>
      <c r="E28" s="32"/>
      <c r="F28" s="33">
        <v>0</v>
      </c>
      <c r="G28" s="34"/>
      <c r="H28" s="35"/>
      <c r="I28" s="35"/>
      <c r="J28" s="35"/>
      <c r="K28" s="35"/>
      <c r="L28" s="35"/>
      <c r="M28" s="50"/>
      <c r="N28" s="51"/>
      <c r="O28" s="54">
        <f>MIN(1800,SUM((H28*20)*G28))</f>
        <v>0</v>
      </c>
      <c r="P28" s="54">
        <f>MIN(3600,SUM((I28*12*20)*G28))</f>
        <v>0</v>
      </c>
      <c r="Q28" s="54">
        <f>MIN(5400,SUM((J28*18*20)*G28))</f>
        <v>0</v>
      </c>
      <c r="R28" s="54">
        <f>MIN(7200,SUM((K28*24*20)*G28))</f>
        <v>0</v>
      </c>
      <c r="S28" s="54">
        <f>MIN(9000,SUM((L28*30*20)*G28))</f>
        <v>0</v>
      </c>
      <c r="T28" s="44">
        <f>M28*0.4</f>
        <v>0</v>
      </c>
      <c r="U28" s="44">
        <f>N28*150</f>
        <v>0</v>
      </c>
      <c r="V28" s="47">
        <f>SUM(O28:U28)</f>
        <v>0</v>
      </c>
    </row>
    <row r="29" spans="1:22" s="29" customFormat="1" ht="12.75" x14ac:dyDescent="0.2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8"/>
      <c r="N29" s="38"/>
      <c r="O29" s="42">
        <f>SUM(O11:O28)</f>
        <v>1800</v>
      </c>
      <c r="P29" s="42">
        <f t="shared" ref="P29:V29" si="0">SUM(P11:P28)</f>
        <v>2400</v>
      </c>
      <c r="Q29" s="42"/>
      <c r="R29" s="42"/>
      <c r="S29" s="42"/>
      <c r="T29" s="42">
        <f t="shared" si="0"/>
        <v>64</v>
      </c>
      <c r="U29" s="42">
        <f t="shared" si="0"/>
        <v>750</v>
      </c>
      <c r="V29" s="45">
        <f t="shared" si="0"/>
        <v>24214</v>
      </c>
    </row>
  </sheetData>
  <mergeCells count="10">
    <mergeCell ref="I10:L10"/>
    <mergeCell ref="O9:V9"/>
    <mergeCell ref="M9:N9"/>
    <mergeCell ref="A1:V1"/>
    <mergeCell ref="A2:V2"/>
    <mergeCell ref="A9:D9"/>
    <mergeCell ref="B4:E4"/>
    <mergeCell ref="B5:E5"/>
    <mergeCell ref="B6:E6"/>
    <mergeCell ref="B7:E7"/>
  </mergeCells>
  <dataValidations count="5">
    <dataValidation allowBlank="1" showInputMessage="1" showErrorMessage="1" promptTitle="Cost to particpant" prompt="If zero cost please leave cell blank._x000a_" sqref="F11:F28" xr:uid="{3F44ED06-4B77-45D2-B9F3-985A7CD7ACF2}"/>
    <dataValidation type="whole" allowBlank="1" showInputMessage="1" showErrorMessage="1" sqref="M11:M28" xr:uid="{72207C7B-EED4-4E2A-AF98-8C0289EB7801}">
      <formula1>160</formula1>
      <formula2>1250</formula2>
    </dataValidation>
    <dataValidation type="whole" operator="lessThan" allowBlank="1" showInputMessage="1" showErrorMessage="1" sqref="N11:N28" xr:uid="{902E13B9-BA01-44CB-843B-C2457468FDFE}">
      <formula1>6</formula1>
    </dataValidation>
    <dataValidation type="whole" errorStyle="information" allowBlank="1" showInputMessage="1" showErrorMessage="1" errorTitle="Enter program hours" error="For single day programs please enter the number of hours between 3 and 6." sqref="H11:H28" xr:uid="{9BEAC2F0-3772-44B0-8E8F-FC03ACA6AB9F}">
      <formula1>3</formula1>
      <formula2>6</formula2>
    </dataValidation>
    <dataValidation type="whole" errorStyle="information" operator="equal" allowBlank="1" showInputMessage="1" showErrorMessage="1" errorTitle="Please enter a 1" error="Please enter a 1 depending on your program type (i.e. if you are delivering a three day program mark a 1 in column J)" sqref="I11:L28" xr:uid="{DE482201-367A-4CA4-A270-8676FE40F5E2}">
      <formula1>1</formula1>
    </dataValidation>
  </dataValidations>
  <pageMargins left="0.25" right="0.25" top="0.75" bottom="0.75" header="0.3" footer="0.3"/>
  <pageSetup paperSize="8" scale="51" fitToHeight="0" orientation="landscape" r:id="rId1"/>
  <ignoredErrors>
    <ignoredError sqref="R11" 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Program Type" prompt="Please select which Industry Immersion Program... " xr:uid="{09172E34-99D5-44C0-8CAB-0A26DD97AFAE}">
          <x14:formula1>
            <xm:f>'Locked sheet'!$A$4:$A$6</xm:f>
          </x14:formula1>
          <xm:sqref>A11:A28</xm:sqref>
        </x14:dataValidation>
        <x14:dataValidation type="list" allowBlank="1" showInputMessage="1" showErrorMessage="1" promptTitle="Where will program be delivered?" xr:uid="{955E18FB-80B8-4B7A-8461-B3322248CCE6}">
          <x14:formula1>
            <xm:f>'Locked sheet'!$A$10:$A$13</xm:f>
          </x14:formula1>
          <xm:sqref>B11:B28</xm:sqref>
        </x14:dataValidation>
        <x14:dataValidation type="list" allowBlank="1" showInputMessage="1" showErrorMessage="1" xr:uid="{C0485B87-9D81-4FF9-85EA-A455D69CBE04}">
          <x14:formula1>
            <xm:f>'Locked sheet'!$A$17:$A$18</xm:f>
          </x14:formula1>
          <xm:sqref>C11:C28</xm:sqref>
        </x14:dataValidation>
        <x14:dataValidation type="list" allowBlank="1" showInputMessage="1" showErrorMessage="1" xr:uid="{BB3E22C0-68CF-42E0-B97C-26BD8C292B98}">
          <x14:formula1>
            <xm:f>'Locked sheet'!$A$22:$A$26</xm:f>
          </x14:formula1>
          <xm:sqref>D11:D28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76FCF-96EA-4200-9E9D-A2FA29749794}">
  <dimension ref="A1:E21"/>
  <sheetViews>
    <sheetView workbookViewId="0">
      <selection activeCell="E3" sqref="E3"/>
    </sheetView>
  </sheetViews>
  <sheetFormatPr defaultRowHeight="15" x14ac:dyDescent="0.25"/>
  <cols>
    <col min="1" max="1" width="26.28515625" customWidth="1"/>
    <col min="2" max="2" width="27" customWidth="1"/>
    <col min="3" max="3" width="62.42578125" customWidth="1"/>
    <col min="4" max="4" width="46.42578125" customWidth="1"/>
    <col min="5" max="5" width="33" customWidth="1"/>
  </cols>
  <sheetData>
    <row r="1" spans="1:5" ht="30.75" customHeight="1" x14ac:dyDescent="0.25">
      <c r="A1" s="63" t="s">
        <v>51</v>
      </c>
      <c r="B1" s="63"/>
      <c r="C1" s="63"/>
      <c r="D1" s="63"/>
      <c r="E1" s="77"/>
    </row>
    <row r="2" spans="1:5" ht="38.25" customHeight="1" x14ac:dyDescent="0.25">
      <c r="A2" s="22" t="s">
        <v>0</v>
      </c>
      <c r="B2" s="22" t="s">
        <v>21</v>
      </c>
      <c r="C2" s="22" t="s">
        <v>49</v>
      </c>
      <c r="D2" s="22" t="s">
        <v>18</v>
      </c>
      <c r="E2" s="22" t="s">
        <v>50</v>
      </c>
    </row>
    <row r="3" spans="1:5" ht="27" customHeight="1" x14ac:dyDescent="0.25">
      <c r="A3" s="53" t="str">
        <f>'1 - Semester Schedule'!A11</f>
        <v>Construction Industry Awareness Days/VET Tasters</v>
      </c>
      <c r="B3" s="53" t="str">
        <f>'1 - Semester Schedule'!E11</f>
        <v>Electrical Try a Trade TTC</v>
      </c>
      <c r="C3" s="52"/>
      <c r="D3" s="52"/>
      <c r="E3" s="52"/>
    </row>
    <row r="4" spans="1:5" ht="27" customHeight="1" x14ac:dyDescent="0.25">
      <c r="A4" s="53" t="str">
        <f>'1 - Semester Schedule'!A12</f>
        <v>Introduction To Construction</v>
      </c>
      <c r="B4" s="53" t="str">
        <f>'1 - Semester Schedule'!E12</f>
        <v>Women in Construction Awareness @ RTO</v>
      </c>
      <c r="C4" s="52"/>
      <c r="D4" s="52"/>
      <c r="E4" s="52"/>
    </row>
    <row r="5" spans="1:5" ht="27" customHeight="1" x14ac:dyDescent="0.25">
      <c r="A5" s="53">
        <f>'1 - Semester Schedule'!A13</f>
        <v>0</v>
      </c>
      <c r="B5" s="53">
        <f>'1 - Semester Schedule'!E13</f>
        <v>0</v>
      </c>
      <c r="C5" s="52"/>
      <c r="D5" s="52"/>
      <c r="E5" s="52"/>
    </row>
    <row r="6" spans="1:5" ht="27" customHeight="1" x14ac:dyDescent="0.25">
      <c r="A6" s="53">
        <f>'1 - Semester Schedule'!A14</f>
        <v>0</v>
      </c>
      <c r="B6" s="53">
        <f>'1 - Semester Schedule'!E14</f>
        <v>0</v>
      </c>
      <c r="C6" s="52"/>
      <c r="D6" s="52"/>
      <c r="E6" s="52"/>
    </row>
    <row r="7" spans="1:5" ht="27" customHeight="1" x14ac:dyDescent="0.25">
      <c r="A7" s="53">
        <f>'1 - Semester Schedule'!A15</f>
        <v>0</v>
      </c>
      <c r="B7" s="53">
        <f>'1 - Semester Schedule'!E15</f>
        <v>0</v>
      </c>
      <c r="C7" s="52"/>
      <c r="D7" s="52"/>
      <c r="E7" s="52"/>
    </row>
    <row r="8" spans="1:5" ht="27" customHeight="1" x14ac:dyDescent="0.25">
      <c r="A8" s="53">
        <f>'1 - Semester Schedule'!A16</f>
        <v>0</v>
      </c>
      <c r="B8" s="53">
        <f>'1 - Semester Schedule'!E16</f>
        <v>0</v>
      </c>
      <c r="C8" s="52"/>
      <c r="D8" s="52"/>
      <c r="E8" s="52"/>
    </row>
    <row r="9" spans="1:5" ht="27" customHeight="1" x14ac:dyDescent="0.25">
      <c r="A9" s="53">
        <f>'1 - Semester Schedule'!A17</f>
        <v>0</v>
      </c>
      <c r="B9" s="53">
        <f>'1 - Semester Schedule'!E17</f>
        <v>0</v>
      </c>
      <c r="C9" s="52"/>
      <c r="D9" s="52"/>
      <c r="E9" s="52"/>
    </row>
    <row r="10" spans="1:5" ht="27" customHeight="1" x14ac:dyDescent="0.25">
      <c r="A10" s="53">
        <f>'1 - Semester Schedule'!A18</f>
        <v>0</v>
      </c>
      <c r="B10" s="53">
        <f>'1 - Semester Schedule'!E18</f>
        <v>0</v>
      </c>
      <c r="C10" s="52"/>
      <c r="D10" s="52"/>
      <c r="E10" s="52"/>
    </row>
    <row r="11" spans="1:5" ht="27" customHeight="1" x14ac:dyDescent="0.25">
      <c r="A11" s="53">
        <f>'1 - Semester Schedule'!A19</f>
        <v>0</v>
      </c>
      <c r="B11" s="53">
        <f>'1 - Semester Schedule'!E19</f>
        <v>0</v>
      </c>
      <c r="C11" s="52"/>
      <c r="D11" s="52"/>
      <c r="E11" s="52"/>
    </row>
    <row r="12" spans="1:5" ht="27" customHeight="1" x14ac:dyDescent="0.25">
      <c r="A12" s="53">
        <f>'1 - Semester Schedule'!A20</f>
        <v>0</v>
      </c>
      <c r="B12" s="53">
        <f>'1 - Semester Schedule'!E20</f>
        <v>0</v>
      </c>
      <c r="C12" s="52"/>
      <c r="D12" s="52"/>
      <c r="E12" s="52"/>
    </row>
    <row r="13" spans="1:5" ht="27" customHeight="1" x14ac:dyDescent="0.25">
      <c r="A13" s="53">
        <f>'1 - Semester Schedule'!A21</f>
        <v>0</v>
      </c>
      <c r="B13" s="53">
        <f>'1 - Semester Schedule'!E21</f>
        <v>0</v>
      </c>
      <c r="C13" s="52"/>
      <c r="D13" s="52"/>
      <c r="E13" s="52"/>
    </row>
    <row r="14" spans="1:5" ht="27" customHeight="1" x14ac:dyDescent="0.25">
      <c r="A14" s="53">
        <f>'1 - Semester Schedule'!A22</f>
        <v>0</v>
      </c>
      <c r="B14" s="53">
        <f>'1 - Semester Schedule'!E22</f>
        <v>0</v>
      </c>
      <c r="C14" s="52"/>
      <c r="D14" s="52"/>
      <c r="E14" s="52"/>
    </row>
    <row r="15" spans="1:5" ht="27" customHeight="1" x14ac:dyDescent="0.25">
      <c r="A15" s="53">
        <f>'1 - Semester Schedule'!A23</f>
        <v>0</v>
      </c>
      <c r="B15" s="53">
        <f>'1 - Semester Schedule'!E23</f>
        <v>0</v>
      </c>
      <c r="C15" s="52"/>
      <c r="D15" s="52"/>
      <c r="E15" s="52"/>
    </row>
    <row r="16" spans="1:5" ht="27" customHeight="1" x14ac:dyDescent="0.25">
      <c r="A16" s="53">
        <f>'1 - Semester Schedule'!A24</f>
        <v>0</v>
      </c>
      <c r="B16" s="53">
        <f>'1 - Semester Schedule'!E24</f>
        <v>0</v>
      </c>
      <c r="C16" s="52"/>
      <c r="D16" s="52"/>
      <c r="E16" s="52"/>
    </row>
    <row r="17" spans="1:5" ht="27" customHeight="1" x14ac:dyDescent="0.25">
      <c r="A17" s="53">
        <f>'1 - Semester Schedule'!A25</f>
        <v>0</v>
      </c>
      <c r="B17" s="53">
        <f>'1 - Semester Schedule'!E25</f>
        <v>0</v>
      </c>
      <c r="C17" s="52"/>
      <c r="D17" s="52"/>
      <c r="E17" s="52"/>
    </row>
    <row r="18" spans="1:5" ht="27" customHeight="1" x14ac:dyDescent="0.25">
      <c r="A18" s="53">
        <f>'1 - Semester Schedule'!A26</f>
        <v>0</v>
      </c>
      <c r="B18" s="53">
        <f>'1 - Semester Schedule'!E26</f>
        <v>0</v>
      </c>
      <c r="C18" s="52"/>
      <c r="D18" s="52"/>
      <c r="E18" s="52"/>
    </row>
    <row r="19" spans="1:5" ht="27" customHeight="1" x14ac:dyDescent="0.25">
      <c r="A19" s="53">
        <f>'1 - Semester Schedule'!A27</f>
        <v>0</v>
      </c>
      <c r="B19" s="53">
        <f>'1 - Semester Schedule'!E27</f>
        <v>0</v>
      </c>
      <c r="C19" s="52"/>
      <c r="D19" s="52"/>
      <c r="E19" s="52"/>
    </row>
    <row r="20" spans="1:5" ht="27" customHeight="1" x14ac:dyDescent="0.25">
      <c r="A20" s="53">
        <f>'1 - Semester Schedule'!A28</f>
        <v>0</v>
      </c>
      <c r="B20" s="53">
        <f>'1 - Semester Schedule'!E28</f>
        <v>0</v>
      </c>
      <c r="C20" s="52"/>
      <c r="D20" s="52"/>
      <c r="E20" s="52"/>
    </row>
    <row r="21" spans="1:5" ht="27" customHeight="1" x14ac:dyDescent="0.25">
      <c r="A21" s="53">
        <f>'1 - Semester Schedule'!A29</f>
        <v>0</v>
      </c>
      <c r="B21" s="53">
        <f>'1 - Semester Schedule'!E29</f>
        <v>0</v>
      </c>
      <c r="C21" s="52"/>
      <c r="D21" s="52"/>
      <c r="E21" s="52"/>
    </row>
  </sheetData>
  <mergeCells count="1">
    <mergeCell ref="A1:D1"/>
  </mergeCells>
  <pageMargins left="0.7" right="0.7" top="0.75" bottom="0.75" header="0.3" footer="0.3"/>
  <ignoredErrors>
    <ignoredError sqref="A3:A4 A10:B21 A5:B9 B3:B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BB731-236E-4DCC-AE07-402CDF2B05D1}">
  <dimension ref="A3:A26"/>
  <sheetViews>
    <sheetView workbookViewId="0">
      <selection activeCell="D28" sqref="D28"/>
    </sheetView>
  </sheetViews>
  <sheetFormatPr defaultRowHeight="15" x14ac:dyDescent="0.25"/>
  <cols>
    <col min="1" max="1" width="47.42578125" customWidth="1"/>
  </cols>
  <sheetData>
    <row r="3" spans="1:1" x14ac:dyDescent="0.25">
      <c r="A3" s="1" t="s">
        <v>0</v>
      </c>
    </row>
    <row r="4" spans="1:1" x14ac:dyDescent="0.25">
      <c r="A4" t="s">
        <v>1</v>
      </c>
    </row>
    <row r="5" spans="1:1" x14ac:dyDescent="0.25">
      <c r="A5" t="s">
        <v>2</v>
      </c>
    </row>
    <row r="6" spans="1:1" x14ac:dyDescent="0.25">
      <c r="A6" t="s">
        <v>3</v>
      </c>
    </row>
    <row r="9" spans="1:1" x14ac:dyDescent="0.25">
      <c r="A9" s="1" t="s">
        <v>8</v>
      </c>
    </row>
    <row r="10" spans="1:1" x14ac:dyDescent="0.25">
      <c r="A10" t="s">
        <v>5</v>
      </c>
    </row>
    <row r="11" spans="1:1" x14ac:dyDescent="0.25">
      <c r="A11" t="s">
        <v>4</v>
      </c>
    </row>
    <row r="12" spans="1:1" x14ac:dyDescent="0.25">
      <c r="A12" t="s">
        <v>6</v>
      </c>
    </row>
    <row r="13" spans="1:1" x14ac:dyDescent="0.25">
      <c r="A13" t="s">
        <v>7</v>
      </c>
    </row>
    <row r="16" spans="1:1" x14ac:dyDescent="0.25">
      <c r="A16" s="1" t="s">
        <v>9</v>
      </c>
    </row>
    <row r="17" spans="1:1" x14ac:dyDescent="0.25">
      <c r="A17" t="s">
        <v>10</v>
      </c>
    </row>
    <row r="18" spans="1:1" x14ac:dyDescent="0.25">
      <c r="A18" t="s">
        <v>11</v>
      </c>
    </row>
    <row r="21" spans="1:1" x14ac:dyDescent="0.25">
      <c r="A21" s="1" t="s">
        <v>13</v>
      </c>
    </row>
    <row r="22" spans="1:1" x14ac:dyDescent="0.25">
      <c r="A22" t="s">
        <v>14</v>
      </c>
    </row>
    <row r="23" spans="1:1" x14ac:dyDescent="0.25">
      <c r="A23" t="s">
        <v>15</v>
      </c>
    </row>
    <row r="24" spans="1:1" x14ac:dyDescent="0.25">
      <c r="A24" t="s">
        <v>16</v>
      </c>
    </row>
    <row r="25" spans="1:1" x14ac:dyDescent="0.25">
      <c r="A25" t="s">
        <v>17</v>
      </c>
    </row>
    <row r="26" spans="1:1" x14ac:dyDescent="0.25">
      <c r="A26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1 - Semester Schedule</vt:lpstr>
      <vt:lpstr>2 - Program Details</vt:lpstr>
      <vt:lpstr>Locked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Marsden</dc:creator>
  <cp:lastModifiedBy>Stephanie Marsden</cp:lastModifiedBy>
  <cp:lastPrinted>2022-10-06T01:38:52Z</cp:lastPrinted>
  <dcterms:created xsi:type="dcterms:W3CDTF">2022-08-26T05:59:10Z</dcterms:created>
  <dcterms:modified xsi:type="dcterms:W3CDTF">2022-11-23T04:20:14Z</dcterms:modified>
</cp:coreProperties>
</file>